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C695387-2DB4-41D6-A111-0F38BD8051D3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Power supply 5V5W" sheetId="6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I5" i="6" s="1"/>
  <c r="H6" i="6"/>
  <c r="I6" i="6" s="1"/>
  <c r="H7" i="6"/>
  <c r="I7" i="6" s="1"/>
  <c r="H8" i="6"/>
  <c r="I8" i="6" s="1"/>
  <c r="H9" i="6"/>
  <c r="I9" i="6" s="1"/>
  <c r="H10" i="6"/>
  <c r="H11" i="6"/>
  <c r="I11" i="6" s="1"/>
  <c r="H12" i="6"/>
  <c r="I12" i="6" s="1"/>
  <c r="H13" i="6"/>
  <c r="I13" i="6" s="1"/>
  <c r="H16" i="6"/>
  <c r="I16" i="6" s="1"/>
  <c r="H17" i="6"/>
  <c r="I17" i="6" s="1"/>
  <c r="H18" i="6"/>
  <c r="I18" i="6" s="1"/>
  <c r="H19" i="6"/>
  <c r="I19" i="6" s="1"/>
  <c r="H4" i="6"/>
  <c r="I4" i="6" s="1"/>
  <c r="I10" i="6"/>
  <c r="I14" i="6"/>
  <c r="I15" i="6"/>
  <c r="I20" i="6"/>
  <c r="I24" i="6" l="1"/>
  <c r="I52" i="6" l="1"/>
  <c r="I50" i="6"/>
  <c r="I51" i="6"/>
</calcChain>
</file>

<file path=xl/sharedStrings.xml><?xml version="1.0" encoding="utf-8"?>
<sst xmlns="http://schemas.openxmlformats.org/spreadsheetml/2006/main" count="139" uniqueCount="115">
  <si>
    <t>BOM</t>
  </si>
  <si>
    <r>
      <t xml:space="preserve">Comment
</t>
    </r>
    <r>
      <rPr>
        <sz val="8"/>
        <color rgb="FF000000"/>
        <rFont val="宋体"/>
        <charset val="134"/>
      </rPr>
      <t>元器件参数</t>
    </r>
  </si>
  <si>
    <r>
      <t xml:space="preserve">Designator
</t>
    </r>
    <r>
      <rPr>
        <sz val="8"/>
        <color rgb="FF000000"/>
        <rFont val="宋体"/>
        <charset val="134"/>
      </rPr>
      <t>机位号</t>
    </r>
  </si>
  <si>
    <r>
      <t xml:space="preserve">Footprint
</t>
    </r>
    <r>
      <rPr>
        <sz val="8"/>
        <color rgb="FF000000"/>
        <rFont val="宋体"/>
        <charset val="134"/>
      </rPr>
      <t>封装</t>
    </r>
  </si>
  <si>
    <r>
      <t xml:space="preserve">Quantity
</t>
    </r>
    <r>
      <rPr>
        <sz val="8"/>
        <color rgb="FF000000"/>
        <rFont val="宋体"/>
        <charset val="134"/>
      </rPr>
      <t>数量</t>
    </r>
  </si>
  <si>
    <t>MFR</t>
  </si>
  <si>
    <t>MFR Zhepyr</t>
  </si>
  <si>
    <t>P/N Zephyr</t>
  </si>
  <si>
    <t>Unit Price</t>
  </si>
  <si>
    <t>Total Price</t>
  </si>
  <si>
    <t>LCSC</t>
  </si>
  <si>
    <t>LGE</t>
  </si>
  <si>
    <t>C1</t>
  </si>
  <si>
    <t>Fengua</t>
  </si>
  <si>
    <t>T1</t>
  </si>
  <si>
    <t>U1</t>
  </si>
  <si>
    <t>Belling</t>
  </si>
  <si>
    <t>PCB</t>
  </si>
  <si>
    <t>1)not include test process,2)not include packaging material, 3)based 2K/order</t>
  </si>
  <si>
    <t>Total</t>
  </si>
  <si>
    <t>Total cost</t>
  </si>
  <si>
    <t>LCSC P/N</t>
  </si>
  <si>
    <t>R1</t>
  </si>
  <si>
    <t>R2</t>
  </si>
  <si>
    <t>R4</t>
  </si>
  <si>
    <t>R5</t>
  </si>
  <si>
    <t>R6</t>
  </si>
  <si>
    <t>100K 1W</t>
  </si>
  <si>
    <t>R7</t>
  </si>
  <si>
    <t>10R</t>
  </si>
  <si>
    <t>RS</t>
  </si>
  <si>
    <t>C3</t>
  </si>
  <si>
    <t>C4</t>
  </si>
  <si>
    <t>Cc</t>
  </si>
  <si>
    <t>22uF 10V</t>
  </si>
  <si>
    <t>D1,D2,D3,D4</t>
  </si>
  <si>
    <t>1N4007 (1000V 1A)</t>
  </si>
  <si>
    <t>D7</t>
  </si>
  <si>
    <t>D5,D6</t>
  </si>
  <si>
    <t>Axial</t>
  </si>
  <si>
    <t>Radial</t>
  </si>
  <si>
    <t>C5</t>
  </si>
  <si>
    <t>10nF 1KV</t>
  </si>
  <si>
    <t>SOD123</t>
  </si>
  <si>
    <t>KNSHA</t>
  </si>
  <si>
    <t>470K 1/4W</t>
  </si>
  <si>
    <t>0.5R 1W</t>
  </si>
  <si>
    <t>Plugin</t>
  </si>
  <si>
    <t>4.7uF 400V</t>
  </si>
  <si>
    <t>1N5399 (1000V,1.5A)</t>
  </si>
  <si>
    <t>FR107 (1000V, 1A)</t>
  </si>
  <si>
    <t>P/N</t>
  </si>
  <si>
    <t>Price</t>
  </si>
  <si>
    <t>RTT02100JTH</t>
  </si>
  <si>
    <t>C102753</t>
  </si>
  <si>
    <t>HPCR0805F470KK9</t>
  </si>
  <si>
    <t>C365310</t>
  </si>
  <si>
    <t xml:space="preserve">	AC1210FR-7W100KL</t>
  </si>
  <si>
    <t>C6733105</t>
  </si>
  <si>
    <t>EKM475M2GF12CB</t>
  </si>
  <si>
    <t>C697507</t>
  </si>
  <si>
    <t>100uF 10V</t>
  </si>
  <si>
    <t>5K</t>
  </si>
  <si>
    <t>47pF 10V</t>
  </si>
  <si>
    <t>2K</t>
  </si>
  <si>
    <t>18K</t>
  </si>
  <si>
    <t>CD110107M1A0511VFL</t>
  </si>
  <si>
    <t>C7499927</t>
  </si>
  <si>
    <t>SG-220M1ASA-0407G</t>
  </si>
  <si>
    <t>C783003</t>
  </si>
  <si>
    <t>CC3A103MC1IEF48C31MF</t>
  </si>
  <si>
    <t>C19712505</t>
  </si>
  <si>
    <t xml:space="preserve">	0805N470G100CT</t>
  </si>
  <si>
    <t>C3898406</t>
  </si>
  <si>
    <t>SOD4007</t>
  </si>
  <si>
    <t>C3018539</t>
  </si>
  <si>
    <t>FR107 F7</t>
  </si>
  <si>
    <t>C42441806</t>
  </si>
  <si>
    <t>SCR1206J2K</t>
  </si>
  <si>
    <t>C3018021</t>
  </si>
  <si>
    <t>AECR0402F18K0K9</t>
  </si>
  <si>
    <t>C352468</t>
  </si>
  <si>
    <t xml:space="preserve">	0402WGJ0502TCE</t>
  </si>
  <si>
    <t>C2766921</t>
  </si>
  <si>
    <t>SCR0402JR500</t>
  </si>
  <si>
    <t>C3017626</t>
  </si>
  <si>
    <t>ME8321-N</t>
  </si>
  <si>
    <t>SOP7</t>
  </si>
  <si>
    <t>HY-2485-02</t>
  </si>
  <si>
    <t>NA</t>
  </si>
  <si>
    <t>Haoying</t>
  </si>
  <si>
    <t>C5948099</t>
  </si>
  <si>
    <t>C881428</t>
  </si>
  <si>
    <t>C136404</t>
  </si>
  <si>
    <t>C620660</t>
  </si>
  <si>
    <t>C89104</t>
  </si>
  <si>
    <t>sin stock</t>
  </si>
  <si>
    <t>C46550798</t>
  </si>
  <si>
    <t>buscamos 10uf y knscha</t>
  </si>
  <si>
    <t>C503218</t>
  </si>
  <si>
    <t>buscamos knscha</t>
  </si>
  <si>
    <t>buscamos knscha, bucar primero 22uF</t>
  </si>
  <si>
    <t>C46550710</t>
  </si>
  <si>
    <t>JEC</t>
  </si>
  <si>
    <t>J2103M3AY5VS5LE</t>
  </si>
  <si>
    <t>0805CG470J500NT</t>
    <phoneticPr fontId="11" type="noConversion"/>
  </si>
  <si>
    <t>C2940146</t>
  </si>
  <si>
    <t>Buscamos LGE</t>
  </si>
  <si>
    <t>C19272968</t>
  </si>
  <si>
    <t>C402243</t>
  </si>
  <si>
    <t>C2927389</t>
  </si>
  <si>
    <t>Material: FR-4, Thickness: 1.6, Copper weight: 1 oz, LeadFree HASL finish, Silkscreen: white, Color: green</t>
  </si>
  <si>
    <t>Assembly</t>
  </si>
  <si>
    <t>just for samples, eval board</t>
  </si>
  <si>
    <t>EXW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</si>
</sst>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* #,##0.00_-;\-&quot;$&quot;* #,##0.00_-;_-&quot;$&quot;* &quot;-&quot;??_-;_-@_-"/>
    <numFmt numFmtId="164" formatCode="&quot;$&quot;#,##0.00000;[Red]\-&quot;$&quot;#,##0.00000"/>
    <numFmt numFmtId="165" formatCode="_-&quot;$&quot;* #,##0.00000_-;\-&quot;$&quot;* #,##0.00000_-;_-&quot;$&quot;* &quot;-&quot;??_-;_-@_-"/>
    <numFmt numFmtId="166" formatCode="_ [$¥-804]* #,##0.00_ ;_ [$¥-804]* \-#,##0.00_ ;_ [$¥-804]* &quot;-&quot;??_ ;_ @_ "/>
    <numFmt numFmtId="167" formatCode="&quot;$&quot;#,##0.0000_);[Red]\(&quot;$&quot;#,##0.0000\)"/>
    <numFmt numFmtId="169" formatCode="&quot;$&quot;#,##0.0000;[Red]\-&quot;$&quot;#,##0.0000"/>
  </numFmts>
  <fonts count="13">
    <font>
      <sz val="11"/>
      <color theme="1"/>
      <name val="Calibri"/>
      <charset val="134"/>
      <scheme val="minor"/>
    </font>
    <font>
      <sz val="8"/>
      <color rgb="FF000000"/>
      <name val="Segoe UI"/>
      <family val="2"/>
    </font>
    <font>
      <sz val="8"/>
      <color rgb="FF000000"/>
      <name val="宋体"/>
      <charset val="134"/>
    </font>
    <font>
      <sz val="8"/>
      <name val="Segoe UI"/>
      <family val="2"/>
    </font>
    <font>
      <sz val="11"/>
      <color theme="1"/>
      <name val="Calibri"/>
      <family val="2"/>
      <scheme val="minor"/>
    </font>
    <font>
      <sz val="8"/>
      <color theme="1"/>
      <name val="微软雅黑"/>
      <charset val="13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4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165" fontId="6" fillId="0" borderId="0" xfId="1" applyNumberFormat="1" applyFont="1" applyAlignment="1">
      <alignment vertical="center"/>
    </xf>
    <xf numFmtId="164" fontId="6" fillId="0" borderId="0" xfId="0" applyNumberFormat="1" applyFont="1">
      <alignment vertical="center"/>
    </xf>
    <xf numFmtId="165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165" fontId="6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1" fontId="6" fillId="0" borderId="0" xfId="1" applyNumberFormat="1" applyFont="1" applyAlignment="1">
      <alignment horizontal="left" vertical="center"/>
    </xf>
    <xf numFmtId="44" fontId="6" fillId="0" borderId="0" xfId="1" applyFont="1" applyAlignment="1">
      <alignment horizontal="left" vertical="center"/>
    </xf>
    <xf numFmtId="9" fontId="6" fillId="0" borderId="0" xfId="2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" fontId="9" fillId="0" borderId="0" xfId="1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>
      <alignment vertical="center"/>
    </xf>
    <xf numFmtId="0" fontId="1" fillId="4" borderId="1" xfId="0" quotePrefix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44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vertical="center"/>
    </xf>
    <xf numFmtId="164" fontId="6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left" vertical="center"/>
    </xf>
    <xf numFmtId="166" fontId="9" fillId="0" borderId="0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167" fontId="12" fillId="0" borderId="1" xfId="0" applyNumberFormat="1" applyFont="1" applyBorder="1" applyAlignment="1">
      <alignment vertical="center" wrapText="1"/>
    </xf>
    <xf numFmtId="167" fontId="12" fillId="0" borderId="1" xfId="0" applyNumberFormat="1" applyFont="1" applyBorder="1">
      <alignment vertical="center"/>
    </xf>
    <xf numFmtId="165" fontId="12" fillId="0" borderId="1" xfId="1" applyNumberFormat="1" applyFont="1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vertical="center"/>
    </xf>
    <xf numFmtId="164" fontId="6" fillId="0" borderId="1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5" borderId="1" xfId="1" applyNumberFormat="1" applyFont="1" applyFill="1" applyBorder="1" applyAlignment="1">
      <alignment vertical="center"/>
    </xf>
    <xf numFmtId="169" fontId="6" fillId="0" borderId="0" xfId="0" applyNumberFormat="1" applyFont="1" applyFill="1" applyBorder="1">
      <alignment vertical="center"/>
    </xf>
  </cellXfs>
  <cellStyles count="3">
    <cellStyle name="Moneda" xfId="1" builtinId="4"/>
    <cellStyle name="Normal" xfId="0" builtinId="0"/>
    <cellStyle name="Porcentaje" xfId="2" builtinId="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A32F-84E9-4EC9-94A5-09BD8C6A8200}">
  <dimension ref="A1:P52"/>
  <sheetViews>
    <sheetView tabSelected="1" topLeftCell="A4" workbookViewId="0">
      <selection activeCell="K27" sqref="K27"/>
    </sheetView>
  </sheetViews>
  <sheetFormatPr baseColWidth="10" defaultColWidth="9" defaultRowHeight="11.25" customHeight="1"/>
  <cols>
    <col min="1" max="1" width="15.7109375" style="14" bestFit="1" customWidth="1"/>
    <col min="2" max="2" width="13.28515625" style="14" customWidth="1"/>
    <col min="3" max="3" width="7.28515625" style="14" customWidth="1"/>
    <col min="4" max="4" width="15.7109375" style="14" customWidth="1"/>
    <col min="5" max="5" width="35.28515625" style="7" bestFit="1" customWidth="1"/>
    <col min="6" max="6" width="8.85546875" style="7" bestFit="1" customWidth="1"/>
    <col min="7" max="7" width="15.7109375" style="16" customWidth="1"/>
    <col min="8" max="8" width="12" style="8" bestFit="1" customWidth="1"/>
    <col min="9" max="9" width="12" style="9" customWidth="1"/>
    <col min="10" max="11" width="9" style="7"/>
    <col min="12" max="12" width="16.28515625" style="7" customWidth="1"/>
    <col min="13" max="16384" width="9" style="7"/>
  </cols>
  <sheetData>
    <row r="1" spans="1:16" ht="26.1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16" ht="39.950000000000003" customHeight="1">
      <c r="A2" s="4" t="s">
        <v>1</v>
      </c>
      <c r="B2" s="4" t="s">
        <v>2</v>
      </c>
      <c r="C2" s="4" t="s">
        <v>3</v>
      </c>
      <c r="D2" s="4" t="s">
        <v>4</v>
      </c>
      <c r="E2" s="1" t="s">
        <v>5</v>
      </c>
      <c r="F2" s="1" t="s">
        <v>6</v>
      </c>
      <c r="G2" s="29" t="s">
        <v>7</v>
      </c>
      <c r="H2" s="10" t="s">
        <v>8</v>
      </c>
      <c r="I2" s="11" t="s">
        <v>9</v>
      </c>
      <c r="J2" s="62" t="s">
        <v>10</v>
      </c>
      <c r="K2" s="62"/>
      <c r="L2" s="62"/>
      <c r="M2" s="62"/>
    </row>
    <row r="3" spans="1:16" ht="14.45" customHeight="1">
      <c r="A3" s="4"/>
      <c r="B3" s="4"/>
      <c r="C3" s="4"/>
      <c r="D3" s="4"/>
      <c r="E3" s="1"/>
      <c r="F3" s="1"/>
      <c r="G3" s="29"/>
      <c r="H3" s="10"/>
      <c r="I3" s="11"/>
      <c r="J3" s="34"/>
      <c r="K3" s="15" t="s">
        <v>21</v>
      </c>
      <c r="L3" s="15" t="s">
        <v>51</v>
      </c>
      <c r="M3" s="15" t="s">
        <v>52</v>
      </c>
    </row>
    <row r="4" spans="1:16">
      <c r="A4" s="5" t="s">
        <v>64</v>
      </c>
      <c r="B4" s="5" t="s">
        <v>22</v>
      </c>
      <c r="C4" s="5">
        <v>1206</v>
      </c>
      <c r="D4" s="2">
        <v>1</v>
      </c>
      <c r="E4" s="6"/>
      <c r="F4" s="12" t="s">
        <v>13</v>
      </c>
      <c r="G4" s="30"/>
      <c r="H4" s="13">
        <f>M4</f>
        <v>2.3999999999999998E-3</v>
      </c>
      <c r="I4" s="32">
        <f t="shared" ref="I4:I19" si="0">+H4*D4</f>
        <v>2.3999999999999998E-3</v>
      </c>
      <c r="J4" s="12"/>
      <c r="K4" s="23" t="s">
        <v>79</v>
      </c>
      <c r="L4" s="23" t="s">
        <v>78</v>
      </c>
      <c r="M4" s="55">
        <v>2.3999999999999998E-3</v>
      </c>
      <c r="N4" s="7" t="s">
        <v>93</v>
      </c>
      <c r="O4" s="7">
        <v>1000</v>
      </c>
      <c r="P4" s="53" t="s">
        <v>96</v>
      </c>
    </row>
    <row r="5" spans="1:16">
      <c r="A5" s="5" t="s">
        <v>65</v>
      </c>
      <c r="B5" s="5" t="s">
        <v>23</v>
      </c>
      <c r="C5" s="5">
        <v>402</v>
      </c>
      <c r="D5" s="2">
        <v>1</v>
      </c>
      <c r="E5" s="12"/>
      <c r="F5" s="12" t="s">
        <v>13</v>
      </c>
      <c r="G5" s="21"/>
      <c r="H5" s="13">
        <f t="shared" ref="H5:H19" si="1">M5</f>
        <v>8.9999999999999998E-4</v>
      </c>
      <c r="I5" s="32">
        <f t="shared" si="0"/>
        <v>8.9999999999999998E-4</v>
      </c>
      <c r="J5" s="12"/>
      <c r="K5" s="23" t="s">
        <v>81</v>
      </c>
      <c r="L5" s="23" t="s">
        <v>80</v>
      </c>
      <c r="M5" s="56">
        <v>8.9999999999999998E-4</v>
      </c>
      <c r="N5" s="7" t="s">
        <v>92</v>
      </c>
      <c r="O5" s="7">
        <v>1000</v>
      </c>
      <c r="P5" s="53" t="s">
        <v>96</v>
      </c>
    </row>
    <row r="6" spans="1:16">
      <c r="A6" s="5" t="s">
        <v>62</v>
      </c>
      <c r="B6" s="5" t="s">
        <v>24</v>
      </c>
      <c r="C6" s="5">
        <v>402</v>
      </c>
      <c r="D6" s="2">
        <v>1</v>
      </c>
      <c r="E6" s="12"/>
      <c r="F6" s="12" t="s">
        <v>13</v>
      </c>
      <c r="G6" s="31"/>
      <c r="H6" s="13">
        <f t="shared" si="1"/>
        <v>1.6799999999999999E-2</v>
      </c>
      <c r="I6" s="32">
        <f t="shared" si="0"/>
        <v>1.6799999999999999E-2</v>
      </c>
      <c r="J6" s="12"/>
      <c r="K6" s="23" t="s">
        <v>83</v>
      </c>
      <c r="L6" s="23" t="s">
        <v>82</v>
      </c>
      <c r="M6" s="54">
        <v>1.6799999999999999E-2</v>
      </c>
      <c r="N6" s="7" t="s">
        <v>91</v>
      </c>
      <c r="O6" s="7">
        <v>2000</v>
      </c>
      <c r="P6" s="53" t="s">
        <v>96</v>
      </c>
    </row>
    <row r="7" spans="1:16">
      <c r="A7" s="5" t="s">
        <v>27</v>
      </c>
      <c r="B7" s="5" t="s">
        <v>25</v>
      </c>
      <c r="C7" s="5">
        <v>1210</v>
      </c>
      <c r="D7" s="2">
        <v>1</v>
      </c>
      <c r="E7" s="12"/>
      <c r="F7" s="12" t="s">
        <v>13</v>
      </c>
      <c r="G7" s="31"/>
      <c r="H7" s="13">
        <f t="shared" si="1"/>
        <v>6.4999999999999997E-3</v>
      </c>
      <c r="I7" s="32">
        <f t="shared" si="0"/>
        <v>6.4999999999999997E-3</v>
      </c>
      <c r="J7" s="12"/>
      <c r="K7" s="23" t="s">
        <v>58</v>
      </c>
      <c r="L7" s="23" t="s">
        <v>57</v>
      </c>
      <c r="M7" s="54">
        <v>6.4999999999999997E-3</v>
      </c>
      <c r="N7" s="7" t="s">
        <v>94</v>
      </c>
      <c r="O7" s="7">
        <v>1500</v>
      </c>
      <c r="P7" s="53" t="s">
        <v>96</v>
      </c>
    </row>
    <row r="8" spans="1:16">
      <c r="A8" s="5" t="s">
        <v>45</v>
      </c>
      <c r="B8" s="5" t="s">
        <v>26</v>
      </c>
      <c r="C8" s="5">
        <v>805</v>
      </c>
      <c r="D8" s="2">
        <v>1</v>
      </c>
      <c r="E8" s="12"/>
      <c r="F8" s="12" t="s">
        <v>13</v>
      </c>
      <c r="G8" s="31"/>
      <c r="H8" s="13">
        <f t="shared" si="1"/>
        <v>1.6000000000000001E-3</v>
      </c>
      <c r="I8" s="32">
        <f t="shared" si="0"/>
        <v>1.6000000000000001E-3</v>
      </c>
      <c r="J8" s="12"/>
      <c r="K8" s="23" t="s">
        <v>56</v>
      </c>
      <c r="L8" s="23" t="s">
        <v>55</v>
      </c>
      <c r="M8" s="54">
        <v>1.6000000000000001E-3</v>
      </c>
      <c r="N8" s="7" t="s">
        <v>95</v>
      </c>
      <c r="O8" s="7">
        <v>1000</v>
      </c>
      <c r="P8" s="53" t="s">
        <v>96</v>
      </c>
    </row>
    <row r="9" spans="1:16">
      <c r="A9" s="5" t="s">
        <v>29</v>
      </c>
      <c r="B9" s="5" t="s">
        <v>28</v>
      </c>
      <c r="C9" s="5">
        <v>402</v>
      </c>
      <c r="D9" s="2">
        <v>1</v>
      </c>
      <c r="E9" s="12"/>
      <c r="F9" s="12" t="s">
        <v>13</v>
      </c>
      <c r="G9" s="31"/>
      <c r="H9" s="13">
        <f t="shared" si="1"/>
        <v>2.9999999999999997E-4</v>
      </c>
      <c r="I9" s="32">
        <f t="shared" si="0"/>
        <v>2.9999999999999997E-4</v>
      </c>
      <c r="J9" s="12"/>
      <c r="K9" s="12" t="s">
        <v>54</v>
      </c>
      <c r="L9" s="12" t="s">
        <v>53</v>
      </c>
      <c r="M9" s="54">
        <v>2.9999999999999997E-4</v>
      </c>
      <c r="O9" s="7">
        <v>3000</v>
      </c>
      <c r="P9" s="53"/>
    </row>
    <row r="10" spans="1:16">
      <c r="A10" s="5" t="s">
        <v>46</v>
      </c>
      <c r="B10" s="5" t="s">
        <v>30</v>
      </c>
      <c r="C10" s="3" t="s">
        <v>39</v>
      </c>
      <c r="D10" s="2">
        <v>1</v>
      </c>
      <c r="E10" s="27"/>
      <c r="F10" s="12" t="s">
        <v>13</v>
      </c>
      <c r="G10" s="31"/>
      <c r="H10" s="13">
        <f t="shared" si="1"/>
        <v>2E-3</v>
      </c>
      <c r="I10" s="32">
        <f t="shared" si="0"/>
        <v>2E-3</v>
      </c>
      <c r="J10" s="12"/>
      <c r="K10" s="12" t="s">
        <v>85</v>
      </c>
      <c r="L10" s="12" t="s">
        <v>84</v>
      </c>
      <c r="M10" s="54">
        <v>2E-3</v>
      </c>
      <c r="O10" s="7">
        <v>3000</v>
      </c>
      <c r="P10" s="53"/>
    </row>
    <row r="11" spans="1:16">
      <c r="A11" s="5" t="s">
        <v>48</v>
      </c>
      <c r="B11" s="5" t="s">
        <v>12</v>
      </c>
      <c r="C11" s="5" t="s">
        <v>40</v>
      </c>
      <c r="D11" s="2">
        <v>1</v>
      </c>
      <c r="E11" s="12"/>
      <c r="F11" s="12" t="s">
        <v>44</v>
      </c>
      <c r="G11" s="31"/>
      <c r="H11" s="13">
        <f t="shared" si="1"/>
        <v>5.0599999999999999E-2</v>
      </c>
      <c r="I11" s="32">
        <f t="shared" si="0"/>
        <v>5.0599999999999999E-2</v>
      </c>
      <c r="J11" s="12"/>
      <c r="K11" s="23" t="s">
        <v>60</v>
      </c>
      <c r="L11" s="23" t="s">
        <v>59</v>
      </c>
      <c r="M11" s="54">
        <v>5.0599999999999999E-2</v>
      </c>
      <c r="N11" s="7" t="s">
        <v>97</v>
      </c>
      <c r="O11" s="7">
        <v>2500</v>
      </c>
      <c r="P11" s="53" t="s">
        <v>98</v>
      </c>
    </row>
    <row r="12" spans="1:16">
      <c r="A12" s="5" t="s">
        <v>61</v>
      </c>
      <c r="B12" s="5" t="s">
        <v>31</v>
      </c>
      <c r="C12" s="5" t="s">
        <v>40</v>
      </c>
      <c r="D12" s="2">
        <v>1</v>
      </c>
      <c r="E12" s="12"/>
      <c r="F12" s="12" t="s">
        <v>44</v>
      </c>
      <c r="G12" s="33"/>
      <c r="H12" s="13">
        <f t="shared" si="1"/>
        <v>1.15E-2</v>
      </c>
      <c r="I12" s="32">
        <f t="shared" si="0"/>
        <v>1.15E-2</v>
      </c>
      <c r="J12" s="12"/>
      <c r="K12" s="23" t="s">
        <v>67</v>
      </c>
      <c r="L12" s="23" t="s">
        <v>66</v>
      </c>
      <c r="M12" s="54">
        <v>1.15E-2</v>
      </c>
      <c r="N12" s="7" t="s">
        <v>99</v>
      </c>
      <c r="O12" s="7">
        <v>2500</v>
      </c>
      <c r="P12" s="53" t="s">
        <v>100</v>
      </c>
    </row>
    <row r="13" spans="1:16">
      <c r="A13" s="2" t="s">
        <v>34</v>
      </c>
      <c r="B13" s="5" t="s">
        <v>32</v>
      </c>
      <c r="C13" s="2" t="s">
        <v>40</v>
      </c>
      <c r="D13" s="2">
        <v>1</v>
      </c>
      <c r="E13" s="12"/>
      <c r="F13" s="12" t="s">
        <v>44</v>
      </c>
      <c r="G13" s="31"/>
      <c r="H13" s="13">
        <f t="shared" si="1"/>
        <v>1.12E-2</v>
      </c>
      <c r="I13" s="32">
        <f t="shared" si="0"/>
        <v>1.12E-2</v>
      </c>
      <c r="J13" s="12"/>
      <c r="K13" s="23" t="s">
        <v>69</v>
      </c>
      <c r="L13" s="23" t="s">
        <v>68</v>
      </c>
      <c r="M13" s="54">
        <v>1.12E-2</v>
      </c>
      <c r="N13" s="7" t="s">
        <v>102</v>
      </c>
      <c r="O13" s="7">
        <v>1000</v>
      </c>
      <c r="P13" s="53" t="s">
        <v>101</v>
      </c>
    </row>
    <row r="14" spans="1:16">
      <c r="A14" s="2" t="s">
        <v>42</v>
      </c>
      <c r="B14" s="5" t="s">
        <v>41</v>
      </c>
      <c r="C14" s="2" t="s">
        <v>47</v>
      </c>
      <c r="D14" s="2">
        <v>1</v>
      </c>
      <c r="E14" s="12"/>
      <c r="F14" s="12" t="s">
        <v>103</v>
      </c>
      <c r="G14" s="31" t="s">
        <v>104</v>
      </c>
      <c r="H14" s="75">
        <v>1.6E-2</v>
      </c>
      <c r="I14" s="32">
        <f t="shared" si="0"/>
        <v>1.6E-2</v>
      </c>
      <c r="J14" s="12"/>
      <c r="K14" s="12" t="s">
        <v>71</v>
      </c>
      <c r="L14" s="12" t="s">
        <v>70</v>
      </c>
      <c r="M14" s="35">
        <v>1.5699999999999999E-2</v>
      </c>
      <c r="P14" s="53"/>
    </row>
    <row r="15" spans="1:16">
      <c r="A15" s="26" t="s">
        <v>63</v>
      </c>
      <c r="B15" s="26" t="s">
        <v>33</v>
      </c>
      <c r="C15" s="26">
        <v>805</v>
      </c>
      <c r="D15" s="28">
        <v>1</v>
      </c>
      <c r="E15" s="12"/>
      <c r="F15" s="57" t="s">
        <v>13</v>
      </c>
      <c r="G15" s="58" t="s">
        <v>105</v>
      </c>
      <c r="H15" s="75">
        <v>2E-3</v>
      </c>
      <c r="I15" s="32">
        <f t="shared" si="0"/>
        <v>2E-3</v>
      </c>
      <c r="J15" s="12"/>
      <c r="K15" s="12" t="s">
        <v>73</v>
      </c>
      <c r="L15" s="12" t="s">
        <v>72</v>
      </c>
      <c r="M15" s="35">
        <v>6.1999999999999998E-3</v>
      </c>
      <c r="P15" s="53"/>
    </row>
    <row r="16" spans="1:16">
      <c r="A16" s="22" t="s">
        <v>36</v>
      </c>
      <c r="B16" s="5" t="s">
        <v>35</v>
      </c>
      <c r="C16" s="5" t="s">
        <v>43</v>
      </c>
      <c r="D16" s="2">
        <v>4</v>
      </c>
      <c r="E16" s="27"/>
      <c r="F16" s="12" t="s">
        <v>11</v>
      </c>
      <c r="G16" s="31"/>
      <c r="H16" s="13">
        <f t="shared" si="1"/>
        <v>6.6E-3</v>
      </c>
      <c r="I16" s="32">
        <f t="shared" si="0"/>
        <v>2.64E-2</v>
      </c>
      <c r="J16" s="12"/>
      <c r="K16" s="23" t="s">
        <v>75</v>
      </c>
      <c r="L16" s="23" t="s">
        <v>74</v>
      </c>
      <c r="M16" s="54">
        <v>6.6E-3</v>
      </c>
      <c r="N16" s="7" t="s">
        <v>106</v>
      </c>
      <c r="O16" s="7">
        <v>3000</v>
      </c>
      <c r="P16" s="53" t="s">
        <v>107</v>
      </c>
    </row>
    <row r="17" spans="1:16">
      <c r="A17" s="5" t="s">
        <v>49</v>
      </c>
      <c r="B17" s="5" t="s">
        <v>38</v>
      </c>
      <c r="C17" s="3" t="s">
        <v>43</v>
      </c>
      <c r="D17" s="2">
        <v>2</v>
      </c>
      <c r="E17" s="12"/>
      <c r="F17" s="12" t="s">
        <v>11</v>
      </c>
      <c r="G17" s="31"/>
      <c r="H17" s="13">
        <f t="shared" si="1"/>
        <v>4.4600000000000001E-2</v>
      </c>
      <c r="I17" s="32">
        <f t="shared" si="0"/>
        <v>8.9200000000000002E-2</v>
      </c>
      <c r="J17" s="12"/>
      <c r="K17" s="12"/>
      <c r="L17" s="12"/>
      <c r="M17" s="54">
        <v>4.4600000000000001E-2</v>
      </c>
      <c r="N17" s="7" t="s">
        <v>108</v>
      </c>
      <c r="O17" s="7">
        <v>2500</v>
      </c>
      <c r="P17" s="53" t="s">
        <v>107</v>
      </c>
    </row>
    <row r="18" spans="1:16">
      <c r="A18" s="5" t="s">
        <v>50</v>
      </c>
      <c r="B18" s="14" t="s">
        <v>37</v>
      </c>
      <c r="C18" s="5" t="s">
        <v>43</v>
      </c>
      <c r="D18" s="2">
        <v>1</v>
      </c>
      <c r="E18" s="12"/>
      <c r="F18" s="12" t="s">
        <v>11</v>
      </c>
      <c r="G18" s="31"/>
      <c r="H18" s="59">
        <f t="shared" si="1"/>
        <v>7.4999999999999997E-3</v>
      </c>
      <c r="I18" s="60">
        <f t="shared" si="0"/>
        <v>7.4999999999999997E-3</v>
      </c>
      <c r="J18" s="12"/>
      <c r="K18" s="23" t="s">
        <v>77</v>
      </c>
      <c r="L18" s="23" t="s">
        <v>76</v>
      </c>
      <c r="M18" s="54">
        <v>7.4999999999999997E-3</v>
      </c>
      <c r="N18" s="7" t="s">
        <v>109</v>
      </c>
      <c r="O18" s="7">
        <v>3000</v>
      </c>
      <c r="P18" s="53" t="s">
        <v>107</v>
      </c>
    </row>
    <row r="19" spans="1:16">
      <c r="A19" s="5" t="s">
        <v>86</v>
      </c>
      <c r="B19" s="5" t="s">
        <v>15</v>
      </c>
      <c r="C19" s="2" t="s">
        <v>87</v>
      </c>
      <c r="D19" s="2">
        <v>1</v>
      </c>
      <c r="E19" s="12"/>
      <c r="F19" s="12" t="s">
        <v>16</v>
      </c>
      <c r="G19" s="31"/>
      <c r="H19" s="59">
        <f t="shared" si="1"/>
        <v>9.6299999999999997E-2</v>
      </c>
      <c r="I19" s="60">
        <f t="shared" si="0"/>
        <v>9.6299999999999997E-2</v>
      </c>
      <c r="J19" s="12"/>
      <c r="K19" s="12"/>
      <c r="L19" s="12"/>
      <c r="M19" s="54">
        <v>9.6299999999999997E-2</v>
      </c>
      <c r="N19" s="7" t="s">
        <v>110</v>
      </c>
      <c r="O19" s="7">
        <v>3000</v>
      </c>
      <c r="P19" s="53" t="s">
        <v>16</v>
      </c>
    </row>
    <row r="20" spans="1:16">
      <c r="A20" s="5" t="s">
        <v>88</v>
      </c>
      <c r="B20" s="26" t="s">
        <v>14</v>
      </c>
      <c r="C20" s="5" t="s">
        <v>89</v>
      </c>
      <c r="D20" s="2">
        <v>1</v>
      </c>
      <c r="E20" s="23"/>
      <c r="F20" s="12" t="s">
        <v>90</v>
      </c>
      <c r="G20" s="31"/>
      <c r="H20" s="75">
        <v>0.45</v>
      </c>
      <c r="I20" s="60">
        <f>+H20*D20</f>
        <v>0.45</v>
      </c>
      <c r="J20" s="12"/>
      <c r="K20" s="12"/>
      <c r="L20" s="12"/>
      <c r="M20" s="35">
        <v>0.45</v>
      </c>
      <c r="P20" s="53"/>
    </row>
    <row r="21" spans="1:16" ht="33" customHeight="1">
      <c r="A21" s="5" t="s">
        <v>17</v>
      </c>
      <c r="B21" s="65" t="s">
        <v>111</v>
      </c>
      <c r="C21" s="66"/>
      <c r="D21" s="66"/>
      <c r="E21" s="67"/>
      <c r="F21" s="71" t="s">
        <v>113</v>
      </c>
      <c r="G21" s="72"/>
      <c r="H21" s="59"/>
      <c r="I21" s="60"/>
      <c r="J21" s="12"/>
      <c r="K21" s="12"/>
      <c r="L21" s="12"/>
      <c r="M21" s="35"/>
      <c r="P21" s="53"/>
    </row>
    <row r="22" spans="1:16">
      <c r="A22" s="5" t="s">
        <v>112</v>
      </c>
      <c r="B22" s="68" t="s">
        <v>18</v>
      </c>
      <c r="C22" s="69"/>
      <c r="D22" s="69"/>
      <c r="E22" s="70"/>
      <c r="F22" s="73"/>
      <c r="G22" s="74"/>
      <c r="H22" s="59"/>
      <c r="I22" s="60"/>
      <c r="J22" s="12"/>
      <c r="K22" s="12"/>
      <c r="L22" s="12"/>
      <c r="M22" s="35"/>
      <c r="P22" s="53"/>
    </row>
    <row r="23" spans="1:16">
      <c r="A23" s="36"/>
      <c r="B23" s="36"/>
      <c r="C23" s="36"/>
      <c r="D23" s="37"/>
      <c r="E23" s="38"/>
      <c r="F23" s="46"/>
      <c r="G23" s="47"/>
      <c r="H23" s="48"/>
      <c r="I23" s="49"/>
      <c r="J23" s="38"/>
      <c r="K23" s="38"/>
      <c r="L23" s="38"/>
      <c r="M23" s="38"/>
    </row>
    <row r="24" spans="1:16">
      <c r="A24" s="36"/>
      <c r="B24" s="36"/>
      <c r="C24" s="37"/>
      <c r="D24" s="37"/>
      <c r="E24" s="38"/>
      <c r="F24" s="46"/>
      <c r="G24" s="47"/>
      <c r="H24" s="48" t="s">
        <v>19</v>
      </c>
      <c r="I24" s="49">
        <f>SUM(I4:I23)</f>
        <v>0.79120000000000001</v>
      </c>
      <c r="J24" s="38"/>
      <c r="K24" s="38"/>
      <c r="L24" s="38"/>
      <c r="M24" s="38"/>
    </row>
    <row r="25" spans="1:16">
      <c r="A25" s="36"/>
      <c r="B25" s="36"/>
      <c r="C25" s="37"/>
      <c r="D25" s="37"/>
      <c r="E25" s="38"/>
      <c r="F25" s="46"/>
      <c r="G25" s="47"/>
      <c r="H25" s="48"/>
      <c r="I25" s="49"/>
      <c r="J25" s="38"/>
      <c r="K25" s="38"/>
      <c r="L25" s="38"/>
      <c r="M25" s="38"/>
    </row>
    <row r="26" spans="1:16">
      <c r="A26" s="36"/>
      <c r="B26" s="36"/>
      <c r="C26" s="36"/>
      <c r="D26" s="37"/>
      <c r="E26" s="38"/>
      <c r="F26" s="46"/>
      <c r="G26" s="47"/>
      <c r="H26" s="48" t="s">
        <v>114</v>
      </c>
      <c r="I26" s="76">
        <v>1.1499999999999999</v>
      </c>
      <c r="J26" s="38"/>
      <c r="K26" s="38"/>
      <c r="L26" s="38"/>
      <c r="M26" s="38"/>
    </row>
    <row r="27" spans="1:16">
      <c r="A27" s="36"/>
      <c r="B27" s="36"/>
      <c r="C27" s="36"/>
      <c r="D27" s="37"/>
      <c r="E27" s="38"/>
      <c r="F27" s="46"/>
      <c r="G27" s="47"/>
      <c r="H27" s="48"/>
      <c r="I27" s="49"/>
      <c r="J27" s="38"/>
      <c r="K27" s="38"/>
      <c r="L27" s="38"/>
      <c r="M27" s="38"/>
    </row>
    <row r="28" spans="1:16">
      <c r="A28" s="36"/>
      <c r="B28" s="39"/>
      <c r="C28" s="36"/>
      <c r="D28" s="37"/>
      <c r="E28" s="38"/>
      <c r="F28" s="46"/>
      <c r="G28" s="47"/>
      <c r="H28" s="48"/>
      <c r="I28" s="49"/>
      <c r="J28" s="38"/>
      <c r="K28" s="38"/>
      <c r="L28" s="38"/>
      <c r="M28" s="38"/>
    </row>
    <row r="29" spans="1:16">
      <c r="A29" s="36"/>
      <c r="B29" s="36"/>
      <c r="C29" s="36"/>
      <c r="D29" s="37"/>
      <c r="E29" s="38"/>
      <c r="F29" s="46"/>
      <c r="G29" s="47"/>
      <c r="H29" s="48"/>
      <c r="I29" s="49"/>
      <c r="J29" s="38"/>
      <c r="K29" s="38"/>
      <c r="L29" s="38"/>
      <c r="M29" s="38"/>
    </row>
    <row r="30" spans="1:16">
      <c r="A30" s="36"/>
      <c r="B30" s="36"/>
      <c r="C30" s="36"/>
      <c r="D30" s="37"/>
      <c r="E30" s="38"/>
      <c r="F30" s="46"/>
      <c r="G30" s="47"/>
      <c r="H30" s="48"/>
      <c r="I30" s="49"/>
      <c r="J30" s="38"/>
      <c r="K30" s="38"/>
      <c r="L30" s="38"/>
      <c r="M30" s="38"/>
    </row>
    <row r="31" spans="1:16">
      <c r="A31" s="36"/>
      <c r="B31" s="36"/>
      <c r="C31" s="36"/>
      <c r="D31" s="37"/>
      <c r="E31" s="38"/>
      <c r="F31" s="46"/>
      <c r="G31" s="47"/>
      <c r="H31" s="48"/>
      <c r="I31" s="49"/>
      <c r="J31" s="38"/>
      <c r="K31" s="38"/>
      <c r="L31" s="38"/>
      <c r="M31" s="38"/>
    </row>
    <row r="32" spans="1:16">
      <c r="A32" s="36"/>
      <c r="B32" s="36"/>
      <c r="C32" s="36"/>
      <c r="D32" s="37"/>
      <c r="E32" s="38"/>
      <c r="F32" s="46"/>
      <c r="G32" s="47"/>
      <c r="H32" s="48"/>
      <c r="I32" s="49"/>
      <c r="J32" s="38"/>
      <c r="K32" s="38"/>
      <c r="L32" s="38"/>
      <c r="M32" s="38"/>
    </row>
    <row r="33" spans="1:13">
      <c r="A33" s="36"/>
      <c r="B33" s="36"/>
      <c r="C33" s="36"/>
      <c r="D33" s="37"/>
      <c r="E33" s="38"/>
      <c r="F33" s="46"/>
      <c r="G33" s="47"/>
      <c r="H33" s="48"/>
      <c r="I33" s="49"/>
      <c r="J33" s="38"/>
      <c r="K33" s="38"/>
      <c r="L33" s="38"/>
      <c r="M33" s="38"/>
    </row>
    <row r="34" spans="1:13">
      <c r="A34" s="36"/>
      <c r="B34" s="36"/>
      <c r="C34" s="36"/>
      <c r="D34" s="37"/>
      <c r="E34" s="38"/>
      <c r="F34" s="46"/>
      <c r="G34" s="47"/>
      <c r="H34" s="48"/>
      <c r="I34" s="49"/>
      <c r="J34" s="38"/>
      <c r="K34" s="38"/>
      <c r="L34" s="38"/>
      <c r="M34" s="38"/>
    </row>
    <row r="35" spans="1:13">
      <c r="A35" s="37"/>
      <c r="B35" s="36"/>
      <c r="C35" s="37"/>
      <c r="D35" s="37"/>
      <c r="E35" s="41"/>
      <c r="F35" s="46"/>
      <c r="G35" s="50"/>
      <c r="H35" s="48"/>
      <c r="I35" s="49"/>
      <c r="J35" s="38"/>
      <c r="K35" s="38"/>
      <c r="L35" s="38"/>
      <c r="M35" s="38"/>
    </row>
    <row r="36" spans="1:13" ht="36.75" customHeight="1">
      <c r="A36" s="40"/>
      <c r="B36" s="63"/>
      <c r="C36" s="63"/>
      <c r="D36" s="42"/>
      <c r="E36" s="40"/>
      <c r="F36" s="47"/>
      <c r="G36" s="47"/>
      <c r="H36" s="51"/>
      <c r="I36" s="49"/>
      <c r="J36" s="43"/>
      <c r="K36" s="38"/>
      <c r="L36" s="38"/>
      <c r="M36" s="38"/>
    </row>
    <row r="37" spans="1:13" ht="30.75" customHeight="1">
      <c r="A37" s="40"/>
      <c r="B37" s="64"/>
      <c r="C37" s="64"/>
      <c r="D37" s="44"/>
      <c r="E37" s="40"/>
      <c r="F37" s="47"/>
      <c r="G37" s="47"/>
      <c r="H37" s="51"/>
      <c r="I37" s="49"/>
      <c r="J37" s="43"/>
      <c r="K37" s="38"/>
      <c r="L37" s="38"/>
      <c r="M37" s="38"/>
    </row>
    <row r="38" spans="1:13">
      <c r="A38" s="42"/>
      <c r="B38" s="42"/>
      <c r="C38" s="42"/>
      <c r="D38" s="42"/>
      <c r="E38" s="38"/>
      <c r="F38" s="46"/>
      <c r="G38" s="47"/>
      <c r="H38" s="46"/>
      <c r="I38" s="46"/>
      <c r="J38" s="38"/>
      <c r="K38" s="38"/>
      <c r="L38" s="38"/>
      <c r="M38" s="38"/>
    </row>
    <row r="39" spans="1:13">
      <c r="A39" s="42"/>
      <c r="B39" s="42"/>
      <c r="C39" s="42"/>
      <c r="D39" s="42"/>
      <c r="E39" s="38"/>
      <c r="F39" s="46"/>
      <c r="G39" s="47"/>
      <c r="H39" s="52"/>
      <c r="I39" s="45"/>
      <c r="J39" s="40"/>
      <c r="K39" s="40"/>
      <c r="L39" s="40"/>
      <c r="M39" s="38"/>
    </row>
    <row r="40" spans="1:13">
      <c r="A40" s="42"/>
      <c r="B40" s="42"/>
      <c r="C40" s="42"/>
      <c r="D40" s="42"/>
      <c r="E40" s="38"/>
      <c r="F40" s="46"/>
      <c r="G40" s="47"/>
      <c r="H40" s="52"/>
      <c r="I40" s="45"/>
      <c r="J40" s="40"/>
      <c r="K40" s="40"/>
      <c r="L40" s="40"/>
      <c r="M40" s="38"/>
    </row>
    <row r="41" spans="1:13">
      <c r="A41" s="42"/>
      <c r="B41" s="42"/>
      <c r="C41" s="42"/>
      <c r="D41" s="42"/>
      <c r="E41" s="38"/>
      <c r="F41" s="46"/>
      <c r="G41" s="47"/>
      <c r="H41" s="52"/>
      <c r="I41" s="45"/>
      <c r="J41" s="40"/>
      <c r="K41" s="40"/>
      <c r="L41" s="40"/>
      <c r="M41" s="38"/>
    </row>
    <row r="42" spans="1:13">
      <c r="H42" s="25"/>
      <c r="I42" s="16"/>
      <c r="J42" s="16"/>
      <c r="K42" s="16"/>
      <c r="L42" s="16"/>
    </row>
    <row r="43" spans="1:13">
      <c r="H43" s="16"/>
      <c r="I43" s="16"/>
      <c r="J43" s="16"/>
      <c r="K43" s="16"/>
      <c r="L43" s="16"/>
    </row>
    <row r="44" spans="1:13">
      <c r="H44" s="16"/>
      <c r="I44" s="17"/>
      <c r="J44" s="18"/>
      <c r="K44" s="16"/>
      <c r="L44" s="16"/>
    </row>
    <row r="45" spans="1:13">
      <c r="H45" s="16"/>
      <c r="I45" s="19"/>
      <c r="J45" s="24"/>
      <c r="K45" s="16"/>
      <c r="L45" s="16"/>
    </row>
    <row r="46" spans="1:13">
      <c r="H46" s="17"/>
      <c r="I46" s="19"/>
      <c r="J46" s="24"/>
      <c r="K46" s="16"/>
      <c r="L46" s="16"/>
    </row>
    <row r="47" spans="1:13">
      <c r="H47" s="17"/>
      <c r="I47" s="19"/>
      <c r="J47" s="24"/>
      <c r="K47" s="16"/>
      <c r="L47" s="16"/>
    </row>
    <row r="48" spans="1:13">
      <c r="H48" s="17"/>
      <c r="I48" s="17"/>
      <c r="J48" s="18"/>
      <c r="K48" s="16"/>
      <c r="L48" s="16"/>
    </row>
    <row r="49" spans="8:12">
      <c r="H49" s="17"/>
      <c r="I49" s="17"/>
      <c r="J49" s="20"/>
      <c r="K49" s="16"/>
      <c r="L49" s="16"/>
    </row>
    <row r="50" spans="8:12">
      <c r="I50" s="17">
        <f>SUM(I4:I37)+I45</f>
        <v>2.7324000000000002</v>
      </c>
      <c r="J50" s="18" t="s">
        <v>20</v>
      </c>
      <c r="K50" s="16">
        <v>1000</v>
      </c>
    </row>
    <row r="51" spans="8:12">
      <c r="I51" s="17">
        <f>SUM(I4:I37)+I46</f>
        <v>2.7324000000000002</v>
      </c>
      <c r="J51" s="18" t="s">
        <v>20</v>
      </c>
      <c r="K51" s="16">
        <v>2500</v>
      </c>
    </row>
    <row r="52" spans="8:12">
      <c r="I52" s="17">
        <f>SUM(I4:I37)+I47</f>
        <v>2.7324000000000002</v>
      </c>
      <c r="J52" s="18" t="s">
        <v>20</v>
      </c>
      <c r="K52" s="16">
        <v>5000</v>
      </c>
    </row>
  </sheetData>
  <mergeCells count="7">
    <mergeCell ref="A1:I1"/>
    <mergeCell ref="J2:M2"/>
    <mergeCell ref="B36:C36"/>
    <mergeCell ref="B37:C37"/>
    <mergeCell ref="B21:E21"/>
    <mergeCell ref="B22:E22"/>
    <mergeCell ref="F21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Power supply 5V5W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Moises Bravo</cp:lastModifiedBy>
  <cp:revision/>
  <dcterms:created xsi:type="dcterms:W3CDTF">2024-07-09T00:51:00Z</dcterms:created>
  <dcterms:modified xsi:type="dcterms:W3CDTF">2025-05-07T22:36:35Z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EF68A219B8F1469887CC450E2D483AAE_11</vt:lpwstr>
  </property>
  <property fmtid="{D5CDD505-2E9C-101B-9397-08002B2CF9AE}" pid="3" name="KSOProductBuildVer">
    <vt:lpwstr>2052-12.1.0.16929</vt:lpwstr>
  </property>
</Properties>
</file>